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52" windowHeight="11167"/>
  </bookViews>
  <sheets>
    <sheet name="值班表" sheetId="5" r:id="rId1"/>
    <sheet name="Sheet1" sheetId="6" r:id="rId2"/>
  </sheets>
  <definedNames>
    <definedName name="_xlnm._FilterDatabase" localSheetId="0" hidden="1">值班表!$A$3:$E$48</definedName>
    <definedName name="_xlnm._FilterDatabase" localSheetId="1" hidden="1">Sheet1!$A$1:$G$48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<sst xmlns="http://schemas.openxmlformats.org/spreadsheetml/2006/main" count="398" uniqueCount="59">
  <si>
    <t>生物医学工程学院2023年1-2月10日值班表</t>
  </si>
  <si>
    <t>单位：生物医学工程学院           时间：2023年1月1日-2月10日</t>
  </si>
  <si>
    <t>日期</t>
  </si>
  <si>
    <t>星期</t>
  </si>
  <si>
    <t>时段</t>
  </si>
  <si>
    <t>学院安全值班</t>
  </si>
  <si>
    <t>学生安全值班</t>
  </si>
  <si>
    <t>值班时间：</t>
  </si>
  <si>
    <t>班次统计</t>
  </si>
  <si>
    <t>日
(元旦)</t>
  </si>
  <si>
    <t>上午</t>
  </si>
  <si>
    <t>朱健</t>
  </si>
  <si>
    <t>周金华</t>
  </si>
  <si>
    <t>上午：8:00-12:00</t>
  </si>
  <si>
    <t>姓名</t>
  </si>
  <si>
    <t>学院班次</t>
  </si>
  <si>
    <t>学生班次</t>
  </si>
  <si>
    <t>合计</t>
  </si>
  <si>
    <t>下午</t>
  </si>
  <si>
    <t>下午：14:30-17:30</t>
  </si>
  <si>
    <t>白亮亮</t>
  </si>
  <si>
    <t>晚上</t>
  </si>
  <si>
    <t>晚上：19:00-22:00</t>
  </si>
  <si>
    <t>钱海生</t>
  </si>
  <si>
    <t>一
(元旦)</t>
  </si>
  <si>
    <t>方曙</t>
  </si>
  <si>
    <t>赵伟</t>
  </si>
  <si>
    <t>杨飞</t>
  </si>
  <si>
    <t>二</t>
  </si>
  <si>
    <t>巢春燕</t>
  </si>
  <si>
    <t>值班要求：</t>
  </si>
  <si>
    <t>徐思贤</t>
  </si>
  <si>
    <t>三</t>
  </si>
  <si>
    <t xml:space="preserve">1.按时值班，保证通讯工具联络畅通。
2.如遇突发事件，值班人员须及时处理并向学校有关部门汇报。
3.寒假期间值班时间按学校相关文件要求执行。
</t>
  </si>
  <si>
    <t>四</t>
  </si>
  <si>
    <t>王常傲</t>
  </si>
  <si>
    <t>瞿良华</t>
  </si>
  <si>
    <t>五</t>
  </si>
  <si>
    <t>六</t>
  </si>
  <si>
    <t>全天</t>
  </si>
  <si>
    <t>日</t>
  </si>
  <si>
    <t>-</t>
  </si>
  <si>
    <t>一</t>
  </si>
  <si>
    <t>王奕</t>
  </si>
  <si>
    <t>梁振</t>
  </si>
  <si>
    <t>万逸豪</t>
  </si>
  <si>
    <t>值班人员</t>
  </si>
  <si>
    <t>联系电话</t>
  </si>
  <si>
    <t>六(除夕)</t>
  </si>
  <si>
    <t>日(初一)</t>
  </si>
  <si>
    <t>一(初二)</t>
  </si>
  <si>
    <t>二(初三)</t>
  </si>
  <si>
    <t>三(初四)</t>
  </si>
  <si>
    <t>四(初五)</t>
  </si>
  <si>
    <t>五(初六)</t>
  </si>
  <si>
    <t>生物医学工程学院2023年1月值班表</t>
  </si>
  <si>
    <t>签到</t>
  </si>
  <si>
    <t>日(元旦)</t>
  </si>
  <si>
    <t>一(元旦)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</si>
</sst>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m&quot;月&quot;d&quot;日&quot;;@"/>
    <numFmt numFmtId="177" formatCode="yyyy&quot;年&quot;m&quot;月&quot;d&quot;日&quot;;@"/>
  </numFmts>
  <fonts count="29">
    <font>
      <sz val="11"/>
      <color theme="1"/>
      <name val="宋体"/>
      <charset val="134"/>
      <scheme val="minor"/>
    </font>
    <font>
      <sz val="18"/>
      <name val="宋体"/>
      <charset val="134"/>
    </font>
    <font>
      <sz val="14"/>
      <name val="宋体"/>
      <charset val="134"/>
    </font>
    <font>
      <b/>
      <sz val="14"/>
      <name val="宋体"/>
      <charset val="134"/>
    </font>
    <font>
      <sz val="16"/>
      <name val="华文仿宋"/>
      <charset val="134"/>
    </font>
    <font>
      <sz val="12"/>
      <name val="宋体"/>
      <charset val="134"/>
    </font>
    <font>
      <b/>
      <sz val="16"/>
      <name val="华文仿宋"/>
      <charset val="134"/>
    </font>
    <font>
      <b/>
      <sz val="18"/>
      <name val="华文仿宋"/>
      <charset val="134"/>
    </font>
    <font>
      <b/>
      <sz val="16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 tint="-0.14996795556505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5" borderId="9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6" borderId="12" applyNumberFormat="0" applyAlignment="0" applyProtection="0">
      <alignment vertical="center"/>
    </xf>
    <xf numFmtId="0" fontId="18" fillId="7" borderId="13" applyNumberFormat="0" applyAlignment="0" applyProtection="0">
      <alignment vertical="center"/>
    </xf>
    <xf numFmtId="0" fontId="19" fillId="7" borderId="12" applyNumberFormat="0" applyAlignment="0" applyProtection="0">
      <alignment vertical="center"/>
    </xf>
    <xf numFmtId="0" fontId="20" fillId="8" borderId="14" applyNumberFormat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8" fillId="0" borderId="0"/>
  </cellStyleXfs>
  <cellXfs count="45">
    <xf numFmtId="0" fontId="0" fillId="0" borderId="0" xfId="0">
      <alignment vertical="center"/>
    </xf>
    <xf numFmtId="0" fontId="1" fillId="0" borderId="0" xfId="51" applyFont="1" applyFill="1" applyAlignment="1">
      <alignment horizontal="center" vertical="center"/>
    </xf>
    <xf numFmtId="0" fontId="2" fillId="0" borderId="0" xfId="51" applyFont="1" applyFill="1" applyBorder="1" applyAlignment="1">
      <alignment horizontal="center" vertical="center"/>
    </xf>
    <xf numFmtId="0" fontId="3" fillId="0" borderId="1" xfId="51" applyFont="1" applyFill="1" applyBorder="1" applyAlignment="1">
      <alignment horizontal="center" vertical="center"/>
    </xf>
    <xf numFmtId="176" fontId="4" fillId="2" borderId="1" xfId="51" applyNumberFormat="1" applyFont="1" applyFill="1" applyBorder="1" applyAlignment="1">
      <alignment horizontal="center" vertical="center" wrapText="1"/>
    </xf>
    <xf numFmtId="0" fontId="4" fillId="2" borderId="1" xfId="51" applyFont="1" applyFill="1" applyBorder="1" applyAlignment="1">
      <alignment horizontal="center" vertical="center" wrapText="1"/>
    </xf>
    <xf numFmtId="0" fontId="4" fillId="2" borderId="2" xfId="51" applyFont="1" applyFill="1" applyBorder="1" applyAlignment="1">
      <alignment horizontal="center" vertical="center" wrapText="1"/>
    </xf>
    <xf numFmtId="0" fontId="4" fillId="2" borderId="3" xfId="51" applyFont="1" applyFill="1" applyBorder="1" applyAlignment="1">
      <alignment horizontal="center" vertical="center" wrapText="1"/>
    </xf>
    <xf numFmtId="176" fontId="4" fillId="2" borderId="1" xfId="51" applyNumberFormat="1" applyFont="1" applyFill="1" applyBorder="1" applyAlignment="1">
      <alignment vertical="center" wrapText="1"/>
    </xf>
    <xf numFmtId="0" fontId="4" fillId="2" borderId="1" xfId="51" applyFont="1" applyFill="1" applyBorder="1" applyAlignment="1">
      <alignment vertical="center" wrapText="1"/>
    </xf>
    <xf numFmtId="0" fontId="4" fillId="2" borderId="4" xfId="51" applyFont="1" applyFill="1" applyBorder="1" applyAlignment="1">
      <alignment horizontal="center" vertical="center" wrapText="1"/>
    </xf>
    <xf numFmtId="176" fontId="4" fillId="3" borderId="2" xfId="51" applyNumberFormat="1" applyFont="1" applyFill="1" applyBorder="1" applyAlignment="1">
      <alignment horizontal="center" vertical="center" wrapText="1"/>
    </xf>
    <xf numFmtId="0" fontId="4" fillId="3" borderId="2" xfId="51" applyFont="1" applyFill="1" applyBorder="1" applyAlignment="1">
      <alignment horizontal="center" vertical="center" wrapText="1"/>
    </xf>
    <xf numFmtId="176" fontId="4" fillId="3" borderId="3" xfId="51" applyNumberFormat="1" applyFont="1" applyFill="1" applyBorder="1" applyAlignment="1">
      <alignment horizontal="center" vertical="center" wrapText="1"/>
    </xf>
    <xf numFmtId="0" fontId="4" fillId="3" borderId="3" xfId="51" applyFont="1" applyFill="1" applyBorder="1" applyAlignment="1">
      <alignment horizontal="center" vertical="center" wrapText="1"/>
    </xf>
    <xf numFmtId="176" fontId="4" fillId="3" borderId="4" xfId="51" applyNumberFormat="1" applyFont="1" applyFill="1" applyBorder="1" applyAlignment="1">
      <alignment horizontal="center" vertical="center" wrapText="1"/>
    </xf>
    <xf numFmtId="0" fontId="4" fillId="3" borderId="4" xfId="51" applyFont="1" applyFill="1" applyBorder="1" applyAlignment="1">
      <alignment horizontal="center" vertical="center" wrapText="1"/>
    </xf>
    <xf numFmtId="176" fontId="4" fillId="4" borderId="1" xfId="51" applyNumberFormat="1" applyFont="1" applyFill="1" applyBorder="1" applyAlignment="1">
      <alignment horizontal="center" vertical="center" wrapText="1"/>
    </xf>
    <xf numFmtId="0" fontId="4" fillId="0" borderId="1" xfId="51" applyFont="1" applyFill="1" applyBorder="1" applyAlignment="1">
      <alignment horizontal="center" vertical="center" wrapText="1"/>
    </xf>
    <xf numFmtId="0" fontId="4" fillId="0" borderId="2" xfId="51" applyFont="1" applyFill="1" applyBorder="1" applyAlignment="1">
      <alignment horizontal="center" vertical="center" wrapText="1"/>
    </xf>
    <xf numFmtId="0" fontId="4" fillId="4" borderId="1" xfId="51" applyFont="1" applyFill="1" applyBorder="1" applyAlignment="1">
      <alignment horizontal="center" vertical="center" wrapText="1"/>
    </xf>
    <xf numFmtId="0" fontId="4" fillId="4" borderId="2" xfId="51" applyFont="1" applyFill="1" applyBorder="1" applyAlignment="1">
      <alignment horizontal="center" vertical="center" wrapText="1"/>
    </xf>
    <xf numFmtId="0" fontId="4" fillId="3" borderId="1" xfId="51" applyFont="1" applyFill="1" applyBorder="1" applyAlignment="1">
      <alignment horizontal="center" vertical="center" wrapText="1"/>
    </xf>
    <xf numFmtId="176" fontId="4" fillId="3" borderId="1" xfId="51" applyNumberFormat="1" applyFont="1" applyFill="1" applyBorder="1" applyAlignment="1">
      <alignment horizontal="center" vertical="center" wrapText="1"/>
    </xf>
    <xf numFmtId="0" fontId="5" fillId="4" borderId="0" xfId="51" applyFont="1" applyFill="1">
      <alignment vertical="center"/>
    </xf>
    <xf numFmtId="177" fontId="5" fillId="0" borderId="0" xfId="51" applyNumberFormat="1" applyFont="1" applyFill="1">
      <alignment vertical="center"/>
    </xf>
    <xf numFmtId="0" fontId="5" fillId="0" borderId="0" xfId="51" applyFont="1" applyFill="1">
      <alignment vertical="center"/>
    </xf>
    <xf numFmtId="0" fontId="5" fillId="0" borderId="0" xfId="51" applyFont="1" applyFill="1" applyAlignment="1">
      <alignment vertical="center"/>
    </xf>
    <xf numFmtId="0" fontId="6" fillId="0" borderId="0" xfId="50" applyFont="1" applyFill="1" applyBorder="1" applyAlignment="1">
      <alignment horizontal="left" vertical="center"/>
    </xf>
    <xf numFmtId="0" fontId="4" fillId="0" borderId="0" xfId="50" applyFont="1" applyFill="1" applyAlignment="1">
      <alignment vertical="center"/>
    </xf>
    <xf numFmtId="0" fontId="4" fillId="0" borderId="0" xfId="50" applyFont="1" applyFill="1" applyAlignment="1">
      <alignment horizontal="left" vertical="center"/>
    </xf>
    <xf numFmtId="0" fontId="7" fillId="0" borderId="0" xfId="50" applyFont="1" applyFill="1">
      <alignment vertical="center"/>
    </xf>
    <xf numFmtId="0" fontId="4" fillId="0" borderId="5" xfId="50" applyFont="1" applyFill="1" applyBorder="1" applyAlignment="1">
      <alignment horizontal="left" vertical="top" wrapText="1"/>
    </xf>
    <xf numFmtId="0" fontId="4" fillId="0" borderId="0" xfId="50" applyFont="1" applyFill="1" applyBorder="1" applyAlignment="1">
      <alignment horizontal="left" vertical="top" wrapText="1"/>
    </xf>
    <xf numFmtId="0" fontId="4" fillId="0" borderId="6" xfId="50" applyFont="1" applyFill="1" applyBorder="1" applyAlignment="1">
      <alignment vertical="top" wrapText="1"/>
    </xf>
    <xf numFmtId="0" fontId="4" fillId="0" borderId="7" xfId="50" applyFont="1" applyFill="1" applyBorder="1" applyAlignment="1">
      <alignment vertical="top" wrapText="1"/>
    </xf>
    <xf numFmtId="0" fontId="3" fillId="0" borderId="8" xfId="51" applyFont="1" applyFill="1" applyBorder="1" applyAlignment="1">
      <alignment horizontal="center" vertical="center"/>
    </xf>
    <xf numFmtId="0" fontId="4" fillId="0" borderId="8" xfId="51" applyFont="1" applyFill="1" applyBorder="1" applyAlignment="1">
      <alignment horizontal="center" vertical="center" wrapText="1"/>
    </xf>
    <xf numFmtId="0" fontId="4" fillId="0" borderId="1" xfId="51" applyNumberFormat="1" applyFont="1" applyFill="1" applyBorder="1" applyAlignment="1">
      <alignment horizontal="center" vertical="center" wrapText="1"/>
    </xf>
    <xf numFmtId="0" fontId="4" fillId="0" borderId="8" xfId="52" applyFont="1" applyFill="1" applyBorder="1" applyAlignment="1">
      <alignment horizontal="center" vertical="center" wrapText="1"/>
    </xf>
    <xf numFmtId="0" fontId="4" fillId="0" borderId="1" xfId="52" applyFont="1" applyFill="1" applyBorder="1" applyAlignment="1">
      <alignment horizontal="center" vertical="center" wrapText="1"/>
    </xf>
    <xf numFmtId="0" fontId="5" fillId="4" borderId="0" xfId="51" applyFont="1" applyFill="1" applyAlignment="1">
      <alignment vertical="center"/>
    </xf>
    <xf numFmtId="0" fontId="8" fillId="2" borderId="1" xfId="51" applyFont="1" applyFill="1" applyBorder="1" applyAlignment="1">
      <alignment horizontal="center" vertical="center"/>
    </xf>
    <xf numFmtId="0" fontId="5" fillId="2" borderId="1" xfId="51" applyFont="1" applyFill="1" applyBorder="1" applyAlignment="1">
      <alignment horizontal="center" vertical="center"/>
    </xf>
    <xf numFmtId="0" fontId="5" fillId="0" borderId="1" xfId="51" applyFont="1" applyFill="1" applyBorder="1" applyAlignment="1">
      <alignment horizontal="center"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  <cellStyle name="常规 4 2" xfId="52"/>
    <cellStyle name="常规 5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48"/>
  <sheetViews>
    <sheetView tabSelected="1" zoomScale="85" zoomScaleNormal="85" workbookViewId="0">
      <selection activeCell="F5" sqref="F5"/>
    </sheetView>
  </sheetViews>
  <sheetFormatPr defaultColWidth="9" defaultRowHeight="15.75"/>
  <cols>
    <col min="1" max="1" width="14.8761061946903" style="25" customWidth="1"/>
    <col min="2" max="2" width="13.3716814159292" style="26" customWidth="1"/>
    <col min="3" max="3" width="12" style="26" customWidth="1"/>
    <col min="4" max="4" width="18.5044247787611" style="26" customWidth="1"/>
    <col min="5" max="5" width="19.5044247787611" style="26" customWidth="1"/>
    <col min="6" max="6" width="14.6283185840708" style="27" customWidth="1"/>
    <col min="7" max="7" width="18.6283185840708" style="27" customWidth="1"/>
    <col min="8" max="8" width="9" style="26"/>
    <col min="9" max="9" width="9" style="26" customWidth="1"/>
    <col min="10" max="10" width="11.2477876106195" style="26" customWidth="1"/>
    <col min="11" max="11" width="10.7522123893805" style="26" customWidth="1"/>
    <col min="12" max="12" width="11.3716814159292" style="26" customWidth="1"/>
    <col min="13" max="13" width="11" style="26" customWidth="1"/>
    <col min="14" max="14" width="11.5044247787611" style="26" customWidth="1"/>
    <col min="15" max="16384" width="9" style="26"/>
  </cols>
  <sheetData>
    <row r="1" ht="42.75" customHeight="1" spans="1:7">
      <c r="A1" s="1" t="s">
        <v>0</v>
      </c>
      <c r="B1" s="1"/>
      <c r="C1" s="1"/>
      <c r="D1" s="1"/>
      <c r="E1" s="1"/>
      <c r="F1" s="1"/>
      <c r="G1" s="1"/>
    </row>
    <row r="2" ht="30.75" customHeight="1" spans="1:7">
      <c r="A2" s="2" t="s">
        <v>1</v>
      </c>
      <c r="B2" s="2"/>
      <c r="C2" s="2"/>
      <c r="D2" s="2"/>
      <c r="E2" s="2"/>
      <c r="F2" s="2"/>
      <c r="G2" s="2"/>
    </row>
    <row r="3" ht="26.25" customHeight="1" spans="1:13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28" t="s">
        <v>7</v>
      </c>
      <c r="G3" s="26"/>
      <c r="J3" s="42" t="s">
        <v>8</v>
      </c>
      <c r="K3" s="42"/>
      <c r="L3" s="42"/>
      <c r="M3" s="42"/>
    </row>
    <row r="4" ht="21.95" customHeight="1" spans="1:13">
      <c r="A4" s="4">
        <v>44927</v>
      </c>
      <c r="B4" s="5" t="s">
        <v>9</v>
      </c>
      <c r="C4" s="5" t="s">
        <v>10</v>
      </c>
      <c r="D4" s="6" t="s">
        <v>11</v>
      </c>
      <c r="E4" s="6" t="s">
        <v>12</v>
      </c>
      <c r="F4" s="29" t="s">
        <v>13</v>
      </c>
      <c r="G4" s="26"/>
      <c r="J4" s="43" t="s">
        <v>14</v>
      </c>
      <c r="K4" s="43" t="s">
        <v>15</v>
      </c>
      <c r="L4" s="43" t="s">
        <v>16</v>
      </c>
      <c r="M4" s="43" t="s">
        <v>17</v>
      </c>
    </row>
    <row r="5" ht="21.95" customHeight="1" spans="1:13">
      <c r="A5" s="4"/>
      <c r="B5" s="5"/>
      <c r="C5" s="5" t="s">
        <v>18</v>
      </c>
      <c r="D5" s="7"/>
      <c r="E5" s="7"/>
      <c r="F5" s="30" t="s">
        <v>19</v>
      </c>
      <c r="G5" s="26"/>
      <c r="J5" s="43" t="s">
        <v>20</v>
      </c>
      <c r="K5" s="44">
        <f>COUNTIF(D4:D48,"白亮亮")</f>
        <v>3</v>
      </c>
      <c r="L5" s="44">
        <f>COUNTIF(E4:E48,"白亮亮")</f>
        <v>5</v>
      </c>
      <c r="M5" s="44">
        <f>SUM(K5:L5)</f>
        <v>8</v>
      </c>
    </row>
    <row r="6" ht="21.95" customHeight="1" spans="1:13">
      <c r="A6" s="8"/>
      <c r="B6" s="9"/>
      <c r="C6" s="5" t="s">
        <v>21</v>
      </c>
      <c r="D6" s="10"/>
      <c r="E6" s="10"/>
      <c r="F6" s="30" t="s">
        <v>22</v>
      </c>
      <c r="G6" s="26"/>
      <c r="J6" s="43" t="s">
        <v>23</v>
      </c>
      <c r="K6" s="44">
        <f>COUNTIF(D4:D48,"钱海生")</f>
        <v>1</v>
      </c>
      <c r="L6" s="44">
        <f>COUNTIF(E4:E48,"钱海生")</f>
        <v>7</v>
      </c>
      <c r="M6" s="44">
        <f>SUM(K6:L6)</f>
        <v>8</v>
      </c>
    </row>
    <row r="7" ht="21.95" customHeight="1" spans="1:13">
      <c r="A7" s="11">
        <v>44928</v>
      </c>
      <c r="B7" s="12" t="s">
        <v>24</v>
      </c>
      <c r="C7" s="5" t="s">
        <v>10</v>
      </c>
      <c r="D7" s="6" t="s">
        <v>20</v>
      </c>
      <c r="E7" s="6" t="s">
        <v>25</v>
      </c>
      <c r="J7" s="43" t="s">
        <v>26</v>
      </c>
      <c r="K7" s="44">
        <f>COUNTIF(D4:D48,"赵伟")</f>
        <v>0</v>
      </c>
      <c r="L7" s="44">
        <f>COUNTIF(E4:E48,"赵伟")</f>
        <v>8</v>
      </c>
      <c r="M7" s="44">
        <f>SUM(K7:L7)</f>
        <v>8</v>
      </c>
    </row>
    <row r="8" ht="21.95" customHeight="1" spans="1:13">
      <c r="A8" s="13"/>
      <c r="B8" s="14"/>
      <c r="C8" s="5" t="s">
        <v>18</v>
      </c>
      <c r="D8" s="7"/>
      <c r="E8" s="7"/>
      <c r="J8" s="43" t="s">
        <v>12</v>
      </c>
      <c r="K8" s="44">
        <f>COUNTIF(D5:D49,"周金华")</f>
        <v>0</v>
      </c>
      <c r="L8" s="44">
        <f>COUNTIF(E5:E49,"周金华")</f>
        <v>8</v>
      </c>
      <c r="M8" s="44">
        <f t="shared" ref="M8:M9" si="0">SUM(K8:L8)</f>
        <v>8</v>
      </c>
    </row>
    <row r="9" ht="21.95" customHeight="1" spans="1:13">
      <c r="A9" s="15"/>
      <c r="B9" s="16"/>
      <c r="C9" s="5" t="s">
        <v>21</v>
      </c>
      <c r="D9" s="10"/>
      <c r="E9" s="10"/>
      <c r="F9" s="30"/>
      <c r="G9" s="26"/>
      <c r="J9" s="43" t="s">
        <v>27</v>
      </c>
      <c r="K9" s="44">
        <f>COUNTIF(D6:D50,"杨飞")</f>
        <v>0</v>
      </c>
      <c r="L9" s="44">
        <f>COUNTIF(E6:E50,"杨飞")</f>
        <v>8</v>
      </c>
      <c r="M9" s="44">
        <f t="shared" si="0"/>
        <v>8</v>
      </c>
    </row>
    <row r="10" ht="21.95" customHeight="1" spans="1:13">
      <c r="A10" s="17">
        <v>44929</v>
      </c>
      <c r="B10" s="18" t="s">
        <v>28</v>
      </c>
      <c r="C10" s="18" t="s">
        <v>21</v>
      </c>
      <c r="D10" s="19" t="s">
        <v>29</v>
      </c>
      <c r="E10" s="20" t="s">
        <v>23</v>
      </c>
      <c r="F10" s="31" t="s">
        <v>30</v>
      </c>
      <c r="G10" s="31"/>
      <c r="J10" s="43" t="s">
        <v>31</v>
      </c>
      <c r="K10" s="44">
        <f>COUNTIF(D4:D48,"徐思贤")</f>
        <v>5</v>
      </c>
      <c r="L10" s="44">
        <f>COUNTIF(E4:E48,"徐思贤")</f>
        <v>0</v>
      </c>
      <c r="M10" s="44">
        <f t="shared" ref="M10:M18" si="1">SUM(K10:L10)</f>
        <v>5</v>
      </c>
    </row>
    <row r="11" ht="21.95" customHeight="1" spans="1:13">
      <c r="A11" s="17">
        <v>44930</v>
      </c>
      <c r="B11" s="18" t="s">
        <v>32</v>
      </c>
      <c r="C11" s="18" t="s">
        <v>21</v>
      </c>
      <c r="D11" s="19" t="s">
        <v>31</v>
      </c>
      <c r="E11" s="21" t="s">
        <v>26</v>
      </c>
      <c r="F11" s="32" t="s">
        <v>33</v>
      </c>
      <c r="G11" s="33"/>
      <c r="J11" s="43" t="s">
        <v>11</v>
      </c>
      <c r="K11" s="44">
        <f>COUNTIF(D4:D48,"朱健")</f>
        <v>5</v>
      </c>
      <c r="L11" s="44">
        <f>COUNTIF(E4:E48,"朱健")</f>
        <v>0</v>
      </c>
      <c r="M11" s="44">
        <f t="shared" si="1"/>
        <v>5</v>
      </c>
    </row>
    <row r="12" ht="21.95" customHeight="1" spans="1:13">
      <c r="A12" s="17">
        <v>44931</v>
      </c>
      <c r="B12" s="18" t="s">
        <v>34</v>
      </c>
      <c r="C12" s="18" t="s">
        <v>21</v>
      </c>
      <c r="D12" s="19" t="s">
        <v>35</v>
      </c>
      <c r="E12" s="18" t="s">
        <v>12</v>
      </c>
      <c r="F12" s="32"/>
      <c r="G12" s="33"/>
      <c r="J12" s="43" t="s">
        <v>36</v>
      </c>
      <c r="K12" s="44">
        <f>COUNTIF(D4:D48,"瞿良华")</f>
        <v>5</v>
      </c>
      <c r="L12" s="44">
        <f>COUNTIF(E4:E48,"瞿良华")</f>
        <v>0</v>
      </c>
      <c r="M12" s="44">
        <f t="shared" si="1"/>
        <v>5</v>
      </c>
    </row>
    <row r="13" ht="21.95" customHeight="1" spans="1:13">
      <c r="A13" s="17">
        <v>44932</v>
      </c>
      <c r="B13" s="18" t="s">
        <v>37</v>
      </c>
      <c r="C13" s="18" t="s">
        <v>21</v>
      </c>
      <c r="D13" s="18" t="s">
        <v>36</v>
      </c>
      <c r="E13" s="18" t="s">
        <v>27</v>
      </c>
      <c r="F13" s="32"/>
      <c r="G13" s="33"/>
      <c r="J13" s="43" t="s">
        <v>29</v>
      </c>
      <c r="K13" s="44">
        <f>COUNTIF(D4:D48,"巢春燕")</f>
        <v>5</v>
      </c>
      <c r="L13" s="44">
        <f>COUNTIF(E4:E48,"巢春燕")</f>
        <v>0</v>
      </c>
      <c r="M13" s="44">
        <f t="shared" si="1"/>
        <v>5</v>
      </c>
    </row>
    <row r="14" ht="21.95" customHeight="1" spans="1:13">
      <c r="A14" s="4">
        <v>44933</v>
      </c>
      <c r="B14" s="5" t="s">
        <v>38</v>
      </c>
      <c r="C14" s="5" t="s">
        <v>39</v>
      </c>
      <c r="D14" s="6" t="s">
        <v>29</v>
      </c>
      <c r="E14" s="12" t="s">
        <v>20</v>
      </c>
      <c r="F14" s="32"/>
      <c r="G14" s="33"/>
      <c r="J14" s="43" t="s">
        <v>35</v>
      </c>
      <c r="K14" s="44">
        <f>COUNTIF(D4:D48,"王常傲")</f>
        <v>5</v>
      </c>
      <c r="L14" s="44">
        <f>COUNTIF(E4:E48,"王常傲")</f>
        <v>0</v>
      </c>
      <c r="M14" s="44">
        <f t="shared" si="1"/>
        <v>5</v>
      </c>
    </row>
    <row r="15" ht="21.95" customHeight="1" spans="1:13">
      <c r="A15" s="4">
        <v>44934</v>
      </c>
      <c r="B15" s="5" t="s">
        <v>40</v>
      </c>
      <c r="C15" s="5" t="s">
        <v>39</v>
      </c>
      <c r="D15" s="6" t="s">
        <v>29</v>
      </c>
      <c r="E15" s="22" t="s">
        <v>23</v>
      </c>
      <c r="F15" s="32"/>
      <c r="G15" s="33"/>
      <c r="J15" s="43" t="s">
        <v>25</v>
      </c>
      <c r="K15" s="44" t="s">
        <v>41</v>
      </c>
      <c r="L15" s="44">
        <f>COUNTIF(E4:E48,"方曙")</f>
        <v>4</v>
      </c>
      <c r="M15" s="44">
        <f t="shared" si="1"/>
        <v>4</v>
      </c>
    </row>
    <row r="16" ht="21.95" customHeight="1" spans="1:13">
      <c r="A16" s="17">
        <v>44935</v>
      </c>
      <c r="B16" s="18" t="s">
        <v>42</v>
      </c>
      <c r="C16" s="18" t="s">
        <v>39</v>
      </c>
      <c r="D16" s="19" t="s">
        <v>31</v>
      </c>
      <c r="E16" s="19" t="s">
        <v>26</v>
      </c>
      <c r="F16" s="32"/>
      <c r="G16" s="33"/>
      <c r="J16" s="43" t="s">
        <v>43</v>
      </c>
      <c r="K16" s="44">
        <f>COUNTIF(D4:D48,"王奕")</f>
        <v>4</v>
      </c>
      <c r="L16" s="44" t="s">
        <v>41</v>
      </c>
      <c r="M16" s="44">
        <f t="shared" si="1"/>
        <v>4</v>
      </c>
    </row>
    <row r="17" ht="21.95" customHeight="1" spans="1:13">
      <c r="A17" s="17">
        <v>44936</v>
      </c>
      <c r="B17" s="18" t="s">
        <v>28</v>
      </c>
      <c r="C17" s="18" t="s">
        <v>39</v>
      </c>
      <c r="D17" s="19" t="s">
        <v>31</v>
      </c>
      <c r="E17" s="18" t="s">
        <v>12</v>
      </c>
      <c r="F17" s="32"/>
      <c r="G17" s="33"/>
      <c r="J17" s="43" t="s">
        <v>44</v>
      </c>
      <c r="K17" s="44">
        <f>COUNTIF(D4:D48,"梁振")</f>
        <v>4</v>
      </c>
      <c r="L17" s="44" t="s">
        <v>41</v>
      </c>
      <c r="M17" s="44">
        <f t="shared" si="1"/>
        <v>4</v>
      </c>
    </row>
    <row r="18" ht="21.95" customHeight="1" spans="1:13">
      <c r="A18" s="17">
        <v>44937</v>
      </c>
      <c r="B18" s="18" t="s">
        <v>32</v>
      </c>
      <c r="C18" s="18" t="s">
        <v>39</v>
      </c>
      <c r="D18" s="19" t="s">
        <v>11</v>
      </c>
      <c r="E18" s="18" t="s">
        <v>27</v>
      </c>
      <c r="F18" s="32"/>
      <c r="G18" s="33"/>
      <c r="J18" s="43" t="s">
        <v>45</v>
      </c>
      <c r="K18" s="44">
        <f>COUNTIF(D4:D48,"万逸豪")</f>
        <v>4</v>
      </c>
      <c r="L18" s="44" t="s">
        <v>41</v>
      </c>
      <c r="M18" s="44">
        <f t="shared" si="1"/>
        <v>4</v>
      </c>
    </row>
    <row r="19" ht="21.95" customHeight="1" spans="1:13">
      <c r="A19" s="17">
        <v>44938</v>
      </c>
      <c r="B19" s="18" t="s">
        <v>34</v>
      </c>
      <c r="C19" s="18" t="s">
        <v>39</v>
      </c>
      <c r="D19" s="19" t="s">
        <v>11</v>
      </c>
      <c r="E19" s="19" t="s">
        <v>20</v>
      </c>
      <c r="F19" s="34"/>
      <c r="G19" s="35"/>
      <c r="J19" s="43" t="s">
        <v>17</v>
      </c>
      <c r="K19" s="44">
        <f>SUM(K5:K18)</f>
        <v>41</v>
      </c>
      <c r="L19" s="44">
        <f>SUM(L5:L18)</f>
        <v>40</v>
      </c>
      <c r="M19" s="44">
        <f>SUM(M5:M18)</f>
        <v>81</v>
      </c>
    </row>
    <row r="20" ht="21.95" customHeight="1" spans="1:7">
      <c r="A20" s="17">
        <v>44939</v>
      </c>
      <c r="B20" s="18" t="s">
        <v>37</v>
      </c>
      <c r="C20" s="18" t="s">
        <v>39</v>
      </c>
      <c r="D20" s="18" t="s">
        <v>36</v>
      </c>
      <c r="E20" s="18" t="s">
        <v>23</v>
      </c>
      <c r="F20" s="36" t="s">
        <v>46</v>
      </c>
      <c r="G20" s="3" t="s">
        <v>47</v>
      </c>
    </row>
    <row r="21" ht="21.95" customHeight="1" spans="1:7">
      <c r="A21" s="4">
        <v>44940</v>
      </c>
      <c r="B21" s="5" t="s">
        <v>38</v>
      </c>
      <c r="C21" s="5" t="s">
        <v>39</v>
      </c>
      <c r="D21" s="6" t="s">
        <v>36</v>
      </c>
      <c r="E21" s="12" t="s">
        <v>26</v>
      </c>
      <c r="F21" s="37" t="s">
        <v>20</v>
      </c>
      <c r="G21" s="38">
        <v>18956081560</v>
      </c>
    </row>
    <row r="22" ht="21.95" customHeight="1" spans="1:7">
      <c r="A22" s="4">
        <v>44941</v>
      </c>
      <c r="B22" s="5" t="s">
        <v>40</v>
      </c>
      <c r="C22" s="5" t="s">
        <v>39</v>
      </c>
      <c r="D22" s="12" t="s">
        <v>35</v>
      </c>
      <c r="E22" s="22" t="s">
        <v>12</v>
      </c>
      <c r="F22" s="37" t="s">
        <v>23</v>
      </c>
      <c r="G22" s="18">
        <v>18715082369</v>
      </c>
    </row>
    <row r="23" ht="21.95" customHeight="1" spans="1:7">
      <c r="A23" s="17">
        <v>44942</v>
      </c>
      <c r="B23" s="18" t="s">
        <v>42</v>
      </c>
      <c r="C23" s="18" t="s">
        <v>39</v>
      </c>
      <c r="D23" s="19" t="s">
        <v>35</v>
      </c>
      <c r="E23" s="18" t="s">
        <v>27</v>
      </c>
      <c r="F23" s="39" t="s">
        <v>26</v>
      </c>
      <c r="G23" s="40">
        <v>13721095710</v>
      </c>
    </row>
    <row r="24" ht="21.95" customHeight="1" spans="1:7">
      <c r="A24" s="17">
        <v>44943</v>
      </c>
      <c r="B24" s="18" t="s">
        <v>28</v>
      </c>
      <c r="C24" s="18" t="s">
        <v>39</v>
      </c>
      <c r="D24" s="19" t="s">
        <v>20</v>
      </c>
      <c r="E24" s="19" t="s">
        <v>25</v>
      </c>
      <c r="F24" s="37" t="s">
        <v>12</v>
      </c>
      <c r="G24" s="37">
        <v>15956912292</v>
      </c>
    </row>
    <row r="25" ht="21.95" customHeight="1" spans="1:7">
      <c r="A25" s="17">
        <v>44944</v>
      </c>
      <c r="B25" s="18" t="s">
        <v>32</v>
      </c>
      <c r="C25" s="18" t="s">
        <v>39</v>
      </c>
      <c r="D25" s="18" t="s">
        <v>23</v>
      </c>
      <c r="E25" s="19" t="s">
        <v>25</v>
      </c>
      <c r="F25" s="37" t="s">
        <v>27</v>
      </c>
      <c r="G25" s="37">
        <v>13866701681</v>
      </c>
    </row>
    <row r="26" ht="21.95" customHeight="1" spans="1:7">
      <c r="A26" s="17">
        <v>44945</v>
      </c>
      <c r="B26" s="18" t="s">
        <v>34</v>
      </c>
      <c r="C26" s="18" t="s">
        <v>39</v>
      </c>
      <c r="D26" s="18" t="s">
        <v>44</v>
      </c>
      <c r="E26" s="19" t="s">
        <v>26</v>
      </c>
      <c r="F26" s="37" t="s">
        <v>44</v>
      </c>
      <c r="G26" s="18">
        <v>13966686452</v>
      </c>
    </row>
    <row r="27" ht="21.95" customHeight="1" spans="1:7">
      <c r="A27" s="17">
        <v>44946</v>
      </c>
      <c r="B27" s="18" t="s">
        <v>37</v>
      </c>
      <c r="C27" s="18" t="s">
        <v>39</v>
      </c>
      <c r="D27" s="18" t="s">
        <v>45</v>
      </c>
      <c r="E27" s="18" t="s">
        <v>12</v>
      </c>
      <c r="F27" s="37" t="s">
        <v>43</v>
      </c>
      <c r="G27" s="38">
        <v>18010875803</v>
      </c>
    </row>
    <row r="28" ht="21.95" customHeight="1" spans="1:7">
      <c r="A28" s="4">
        <v>44947</v>
      </c>
      <c r="B28" s="5" t="s">
        <v>48</v>
      </c>
      <c r="C28" s="5" t="s">
        <v>39</v>
      </c>
      <c r="D28" s="6" t="s">
        <v>43</v>
      </c>
      <c r="E28" s="22" t="s">
        <v>12</v>
      </c>
      <c r="F28" s="37" t="s">
        <v>31</v>
      </c>
      <c r="G28" s="18">
        <v>15715519028</v>
      </c>
    </row>
    <row r="29" ht="22.9" spans="1:7">
      <c r="A29" s="4">
        <v>44948</v>
      </c>
      <c r="B29" s="5" t="s">
        <v>49</v>
      </c>
      <c r="C29" s="5" t="s">
        <v>39</v>
      </c>
      <c r="D29" s="6" t="s">
        <v>44</v>
      </c>
      <c r="E29" s="12" t="s">
        <v>20</v>
      </c>
      <c r="F29" s="37" t="s">
        <v>11</v>
      </c>
      <c r="G29" s="18">
        <v>18355193809</v>
      </c>
    </row>
    <row r="30" ht="22.9" spans="1:7">
      <c r="A30" s="23">
        <v>44949</v>
      </c>
      <c r="B30" s="22" t="s">
        <v>50</v>
      </c>
      <c r="C30" s="22" t="s">
        <v>39</v>
      </c>
      <c r="D30" s="12" t="s">
        <v>45</v>
      </c>
      <c r="E30" s="22" t="s">
        <v>23</v>
      </c>
      <c r="F30" s="37" t="s">
        <v>25</v>
      </c>
      <c r="G30" s="18">
        <v>18355195539</v>
      </c>
    </row>
    <row r="31" ht="22.9" spans="1:7">
      <c r="A31" s="23">
        <v>44950</v>
      </c>
      <c r="B31" s="22" t="s">
        <v>51</v>
      </c>
      <c r="C31" s="22" t="s">
        <v>39</v>
      </c>
      <c r="D31" s="6" t="s">
        <v>43</v>
      </c>
      <c r="E31" s="12" t="s">
        <v>26</v>
      </c>
      <c r="F31" s="37" t="s">
        <v>45</v>
      </c>
      <c r="G31" s="38">
        <v>18656350792</v>
      </c>
    </row>
    <row r="32" ht="22.9" spans="1:7">
      <c r="A32" s="23">
        <v>44951</v>
      </c>
      <c r="B32" s="22" t="s">
        <v>52</v>
      </c>
      <c r="C32" s="22" t="s">
        <v>39</v>
      </c>
      <c r="D32" s="6" t="s">
        <v>44</v>
      </c>
      <c r="E32" s="22" t="s">
        <v>12</v>
      </c>
      <c r="F32" s="37" t="s">
        <v>36</v>
      </c>
      <c r="G32" s="18">
        <v>18256089639</v>
      </c>
    </row>
    <row r="33" ht="22.9" spans="1:7">
      <c r="A33" s="23">
        <v>44952</v>
      </c>
      <c r="B33" s="22" t="s">
        <v>53</v>
      </c>
      <c r="C33" s="22" t="s">
        <v>39</v>
      </c>
      <c r="D33" s="12" t="s">
        <v>45</v>
      </c>
      <c r="E33" s="22" t="s">
        <v>12</v>
      </c>
      <c r="F33" s="37" t="s">
        <v>29</v>
      </c>
      <c r="G33" s="18">
        <v>15256540495</v>
      </c>
    </row>
    <row r="34" ht="22.9" spans="1:7">
      <c r="A34" s="23">
        <v>44953</v>
      </c>
      <c r="B34" s="22" t="s">
        <v>54</v>
      </c>
      <c r="C34" s="22" t="s">
        <v>39</v>
      </c>
      <c r="D34" s="6" t="s">
        <v>44</v>
      </c>
      <c r="E34" s="12" t="s">
        <v>20</v>
      </c>
      <c r="F34" s="37" t="s">
        <v>35</v>
      </c>
      <c r="G34" s="18">
        <v>13966579928</v>
      </c>
    </row>
    <row r="35" s="24" customFormat="1" ht="22.9" spans="1:7">
      <c r="A35" s="17">
        <v>44954</v>
      </c>
      <c r="B35" s="20" t="s">
        <v>38</v>
      </c>
      <c r="C35" s="20" t="s">
        <v>39</v>
      </c>
      <c r="D35" s="21" t="s">
        <v>43</v>
      </c>
      <c r="E35" s="20" t="s">
        <v>23</v>
      </c>
      <c r="F35" s="41"/>
      <c r="G35" s="41"/>
    </row>
    <row r="36" s="24" customFormat="1" ht="22.9" spans="1:7">
      <c r="A36" s="17">
        <v>44955</v>
      </c>
      <c r="B36" s="20" t="s">
        <v>40</v>
      </c>
      <c r="C36" s="20" t="s">
        <v>39</v>
      </c>
      <c r="D36" s="21" t="s">
        <v>36</v>
      </c>
      <c r="E36" s="21" t="s">
        <v>26</v>
      </c>
      <c r="F36" s="41"/>
      <c r="G36" s="41"/>
    </row>
    <row r="37" ht="22.9" spans="1:5">
      <c r="A37" s="17">
        <v>44956</v>
      </c>
      <c r="B37" s="18" t="s">
        <v>42</v>
      </c>
      <c r="C37" s="18" t="s">
        <v>39</v>
      </c>
      <c r="D37" s="19" t="s">
        <v>29</v>
      </c>
      <c r="E37" s="18" t="s">
        <v>12</v>
      </c>
    </row>
    <row r="38" ht="22.9" spans="1:5">
      <c r="A38" s="17">
        <v>44957</v>
      </c>
      <c r="B38" s="18" t="s">
        <v>28</v>
      </c>
      <c r="C38" s="18" t="s">
        <v>39</v>
      </c>
      <c r="D38" s="19" t="s">
        <v>31</v>
      </c>
      <c r="E38" s="18" t="s">
        <v>27</v>
      </c>
    </row>
    <row r="39" ht="22.9" spans="1:5">
      <c r="A39" s="17">
        <v>44958</v>
      </c>
      <c r="B39" s="18" t="s">
        <v>32</v>
      </c>
      <c r="C39" s="18" t="s">
        <v>39</v>
      </c>
      <c r="D39" s="19" t="s">
        <v>35</v>
      </c>
      <c r="E39" s="19" t="s">
        <v>20</v>
      </c>
    </row>
    <row r="40" ht="22.9" spans="1:5">
      <c r="A40" s="17">
        <v>44959</v>
      </c>
      <c r="B40" s="18" t="s">
        <v>34</v>
      </c>
      <c r="C40" s="18" t="s">
        <v>39</v>
      </c>
      <c r="D40" s="19" t="s">
        <v>45</v>
      </c>
      <c r="E40" s="18" t="s">
        <v>23</v>
      </c>
    </row>
    <row r="41" ht="22.9" spans="1:5">
      <c r="A41" s="17">
        <v>44960</v>
      </c>
      <c r="B41" s="18" t="s">
        <v>37</v>
      </c>
      <c r="C41" s="18" t="s">
        <v>39</v>
      </c>
      <c r="D41" s="18" t="s">
        <v>11</v>
      </c>
      <c r="E41" s="19" t="s">
        <v>26</v>
      </c>
    </row>
    <row r="42" ht="22.9" spans="1:5">
      <c r="A42" s="23">
        <v>44961</v>
      </c>
      <c r="B42" s="5" t="s">
        <v>38</v>
      </c>
      <c r="C42" s="5" t="s">
        <v>39</v>
      </c>
      <c r="D42" s="6" t="s">
        <v>43</v>
      </c>
      <c r="E42" s="22" t="s">
        <v>27</v>
      </c>
    </row>
    <row r="43" ht="22.9" spans="1:5">
      <c r="A43" s="23">
        <v>44962</v>
      </c>
      <c r="B43" s="5" t="s">
        <v>40</v>
      </c>
      <c r="C43" s="5" t="s">
        <v>39</v>
      </c>
      <c r="D43" s="6" t="s">
        <v>11</v>
      </c>
      <c r="E43" s="22" t="s">
        <v>27</v>
      </c>
    </row>
    <row r="44" ht="22.9" spans="1:5">
      <c r="A44" s="17">
        <v>44963</v>
      </c>
      <c r="B44" s="18" t="s">
        <v>42</v>
      </c>
      <c r="C44" s="18" t="s">
        <v>39</v>
      </c>
      <c r="D44" s="19" t="s">
        <v>20</v>
      </c>
      <c r="E44" s="19" t="s">
        <v>25</v>
      </c>
    </row>
    <row r="45" ht="22.9" spans="1:5">
      <c r="A45" s="17">
        <v>44964</v>
      </c>
      <c r="B45" s="18" t="s">
        <v>28</v>
      </c>
      <c r="C45" s="18" t="s">
        <v>39</v>
      </c>
      <c r="D45" s="19" t="s">
        <v>31</v>
      </c>
      <c r="E45" s="18" t="s">
        <v>23</v>
      </c>
    </row>
    <row r="46" ht="22.9" spans="1:5">
      <c r="A46" s="17">
        <v>44965</v>
      </c>
      <c r="B46" s="18" t="s">
        <v>32</v>
      </c>
      <c r="C46" s="18" t="s">
        <v>39</v>
      </c>
      <c r="D46" s="19" t="s">
        <v>36</v>
      </c>
      <c r="E46" s="19" t="s">
        <v>26</v>
      </c>
    </row>
    <row r="47" ht="22.9" spans="1:5">
      <c r="A47" s="17">
        <v>44966</v>
      </c>
      <c r="B47" s="18" t="s">
        <v>34</v>
      </c>
      <c r="C47" s="18" t="s">
        <v>21</v>
      </c>
      <c r="D47" s="19" t="s">
        <v>29</v>
      </c>
      <c r="E47" s="19" t="s">
        <v>27</v>
      </c>
    </row>
    <row r="48" ht="22.9" spans="1:5">
      <c r="A48" s="17">
        <v>44967</v>
      </c>
      <c r="B48" s="18" t="s">
        <v>37</v>
      </c>
      <c r="C48" s="18" t="s">
        <v>21</v>
      </c>
      <c r="D48" s="18" t="s">
        <v>35</v>
      </c>
      <c r="E48" s="18" t="s">
        <v>27</v>
      </c>
    </row>
  </sheetData>
  <autoFilter ref="A3:E48">
    <extLst/>
  </autoFilter>
  <mergeCells count="12">
    <mergeCell ref="A1:G1"/>
    <mergeCell ref="A2:G2"/>
    <mergeCell ref="J3:M3"/>
    <mergeCell ref="A4:A6"/>
    <mergeCell ref="A7:A9"/>
    <mergeCell ref="B4:B6"/>
    <mergeCell ref="B7:B9"/>
    <mergeCell ref="D4:D6"/>
    <mergeCell ref="D7:D9"/>
    <mergeCell ref="E4:E6"/>
    <mergeCell ref="E7:E9"/>
    <mergeCell ref="F11:G18"/>
  </mergeCells>
  <printOptions horizontalCentered="1" verticalCentered="1"/>
  <pageMargins left="0" right="0" top="0.196850393700787" bottom="0.196850393700787" header="0.118110236220472" footer="0.118110236220472"/>
  <pageSetup paperSize="9" scale="5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48"/>
  <sheetViews>
    <sheetView zoomScale="85" zoomScaleNormal="85" workbookViewId="0">
      <selection activeCell="M21" sqref="M21"/>
    </sheetView>
  </sheetViews>
  <sheetFormatPr defaultColWidth="9" defaultRowHeight="13.5" outlineLevelCol="6"/>
  <cols>
    <col min="1" max="1" width="12.5044247787611" customWidth="1"/>
    <col min="2" max="2" width="13" customWidth="1"/>
    <col min="4" max="4" width="17.1238938053097" customWidth="1"/>
    <col min="5" max="5" width="20.2477876106195" customWidth="1"/>
    <col min="6" max="6" width="17.7522123893805" customWidth="1"/>
    <col min="7" max="7" width="22.5044247787611" customWidth="1"/>
  </cols>
  <sheetData>
    <row r="1" ht="23.25" spans="1:7">
      <c r="A1" s="1" t="s">
        <v>55</v>
      </c>
      <c r="B1" s="1"/>
      <c r="C1" s="1"/>
      <c r="D1" s="1"/>
      <c r="E1" s="1"/>
      <c r="F1" s="1"/>
      <c r="G1" s="1"/>
    </row>
    <row r="2" ht="17.6" spans="1:7">
      <c r="A2" s="2" t="s">
        <v>1</v>
      </c>
      <c r="B2" s="2"/>
      <c r="C2" s="2"/>
      <c r="D2" s="2"/>
      <c r="E2" s="2"/>
      <c r="F2" s="2"/>
      <c r="G2" s="2"/>
    </row>
    <row r="3" ht="17.6" spans="1:7">
      <c r="A3" s="3" t="s">
        <v>2</v>
      </c>
      <c r="B3" s="3" t="s">
        <v>3</v>
      </c>
      <c r="C3" s="3" t="s">
        <v>4</v>
      </c>
      <c r="D3" s="3" t="s">
        <v>5</v>
      </c>
      <c r="E3" s="3" t="s">
        <v>56</v>
      </c>
      <c r="F3" s="3" t="s">
        <v>6</v>
      </c>
      <c r="G3" s="3" t="s">
        <v>56</v>
      </c>
    </row>
    <row r="4" ht="21.75" customHeight="1" spans="1:7">
      <c r="A4" s="4">
        <v>44927</v>
      </c>
      <c r="B4" s="5" t="s">
        <v>57</v>
      </c>
      <c r="C4" s="5" t="s">
        <v>10</v>
      </c>
      <c r="D4" s="6" t="s">
        <v>11</v>
      </c>
      <c r="E4" s="6"/>
      <c r="F4" s="6" t="s">
        <v>12</v>
      </c>
      <c r="G4" s="6"/>
    </row>
    <row r="5" ht="21.75" customHeight="1" spans="1:7">
      <c r="A5" s="4"/>
      <c r="B5" s="5"/>
      <c r="C5" s="5" t="s">
        <v>18</v>
      </c>
      <c r="D5" s="7"/>
      <c r="E5" s="7"/>
      <c r="F5" s="7"/>
      <c r="G5" s="7"/>
    </row>
    <row r="6" ht="21.75" customHeight="1" spans="1:7">
      <c r="A6" s="8"/>
      <c r="B6" s="9"/>
      <c r="C6" s="5" t="s">
        <v>21</v>
      </c>
      <c r="D6" s="10"/>
      <c r="E6" s="10"/>
      <c r="F6" s="10"/>
      <c r="G6" s="10"/>
    </row>
    <row r="7" ht="21.75" customHeight="1" spans="1:7">
      <c r="A7" s="11">
        <v>44928</v>
      </c>
      <c r="B7" s="12" t="s">
        <v>58</v>
      </c>
      <c r="C7" s="5" t="s">
        <v>10</v>
      </c>
      <c r="D7" s="6" t="s">
        <v>20</v>
      </c>
      <c r="E7" s="6"/>
      <c r="F7" s="6" t="s">
        <v>25</v>
      </c>
      <c r="G7" s="6"/>
    </row>
    <row r="8" ht="21.75" customHeight="1" spans="1:7">
      <c r="A8" s="13"/>
      <c r="B8" s="14"/>
      <c r="C8" s="5" t="s">
        <v>18</v>
      </c>
      <c r="D8" s="7"/>
      <c r="E8" s="7"/>
      <c r="F8" s="7"/>
      <c r="G8" s="7"/>
    </row>
    <row r="9" ht="21.75" customHeight="1" spans="1:7">
      <c r="A9" s="15"/>
      <c r="B9" s="16"/>
      <c r="C9" s="5" t="s">
        <v>21</v>
      </c>
      <c r="D9" s="10"/>
      <c r="E9" s="10"/>
      <c r="F9" s="10"/>
      <c r="G9" s="10"/>
    </row>
    <row r="10" ht="21.75" customHeight="1" spans="1:7">
      <c r="A10" s="17">
        <v>44929</v>
      </c>
      <c r="B10" s="18" t="s">
        <v>28</v>
      </c>
      <c r="C10" s="18" t="s">
        <v>21</v>
      </c>
      <c r="D10" s="19" t="s">
        <v>29</v>
      </c>
      <c r="E10" s="20"/>
      <c r="F10" s="20" t="s">
        <v>23</v>
      </c>
      <c r="G10" s="20"/>
    </row>
    <row r="11" ht="21.75" customHeight="1" spans="1:7">
      <c r="A11" s="17">
        <v>44930</v>
      </c>
      <c r="B11" s="18" t="s">
        <v>32</v>
      </c>
      <c r="C11" s="18" t="s">
        <v>21</v>
      </c>
      <c r="D11" s="19" t="s">
        <v>31</v>
      </c>
      <c r="E11" s="21"/>
      <c r="F11" s="21" t="s">
        <v>26</v>
      </c>
      <c r="G11" s="21"/>
    </row>
    <row r="12" ht="21.75" customHeight="1" spans="1:7">
      <c r="A12" s="17">
        <v>44931</v>
      </c>
      <c r="B12" s="18" t="s">
        <v>34</v>
      </c>
      <c r="C12" s="18" t="s">
        <v>21</v>
      </c>
      <c r="D12" s="19" t="s">
        <v>35</v>
      </c>
      <c r="E12" s="18"/>
      <c r="F12" s="18" t="s">
        <v>12</v>
      </c>
      <c r="G12" s="18"/>
    </row>
    <row r="13" ht="21.75" customHeight="1" spans="1:7">
      <c r="A13" s="17">
        <v>44932</v>
      </c>
      <c r="B13" s="18" t="s">
        <v>37</v>
      </c>
      <c r="C13" s="18" t="s">
        <v>21</v>
      </c>
      <c r="D13" s="18" t="s">
        <v>36</v>
      </c>
      <c r="E13" s="18"/>
      <c r="F13" s="18" t="s">
        <v>27</v>
      </c>
      <c r="G13" s="18"/>
    </row>
    <row r="14" ht="21.75" customHeight="1" spans="1:7">
      <c r="A14" s="4">
        <v>44933</v>
      </c>
      <c r="B14" s="5" t="s">
        <v>38</v>
      </c>
      <c r="C14" s="5" t="s">
        <v>39</v>
      </c>
      <c r="D14" s="6" t="s">
        <v>29</v>
      </c>
      <c r="E14" s="12"/>
      <c r="F14" s="12" t="s">
        <v>20</v>
      </c>
      <c r="G14" s="12"/>
    </row>
    <row r="15" ht="21.75" customHeight="1" spans="1:7">
      <c r="A15" s="4">
        <v>44934</v>
      </c>
      <c r="B15" s="5" t="s">
        <v>40</v>
      </c>
      <c r="C15" s="5" t="s">
        <v>39</v>
      </c>
      <c r="D15" s="6" t="s">
        <v>29</v>
      </c>
      <c r="E15" s="22"/>
      <c r="F15" s="22" t="s">
        <v>23</v>
      </c>
      <c r="G15" s="22"/>
    </row>
    <row r="16" ht="21.75" customHeight="1" spans="1:7">
      <c r="A16" s="17">
        <v>44935</v>
      </c>
      <c r="B16" s="18" t="s">
        <v>42</v>
      </c>
      <c r="C16" s="18" t="s">
        <v>39</v>
      </c>
      <c r="D16" s="19" t="s">
        <v>31</v>
      </c>
      <c r="E16" s="19"/>
      <c r="F16" s="19" t="s">
        <v>26</v>
      </c>
      <c r="G16" s="19"/>
    </row>
    <row r="17" ht="21.75" customHeight="1" spans="1:7">
      <c r="A17" s="17">
        <v>44936</v>
      </c>
      <c r="B17" s="18" t="s">
        <v>28</v>
      </c>
      <c r="C17" s="18" t="s">
        <v>39</v>
      </c>
      <c r="D17" s="19" t="s">
        <v>31</v>
      </c>
      <c r="E17" s="18"/>
      <c r="F17" s="18" t="s">
        <v>12</v>
      </c>
      <c r="G17" s="18"/>
    </row>
    <row r="18" ht="21.75" customHeight="1" spans="1:7">
      <c r="A18" s="17">
        <v>44937</v>
      </c>
      <c r="B18" s="18" t="s">
        <v>32</v>
      </c>
      <c r="C18" s="18" t="s">
        <v>39</v>
      </c>
      <c r="D18" s="19" t="s">
        <v>11</v>
      </c>
      <c r="E18" s="18"/>
      <c r="F18" s="18" t="s">
        <v>27</v>
      </c>
      <c r="G18" s="18"/>
    </row>
    <row r="19" ht="21.75" customHeight="1" spans="1:7">
      <c r="A19" s="17">
        <v>44938</v>
      </c>
      <c r="B19" s="18" t="s">
        <v>34</v>
      </c>
      <c r="C19" s="18" t="s">
        <v>39</v>
      </c>
      <c r="D19" s="19" t="s">
        <v>11</v>
      </c>
      <c r="E19" s="19"/>
      <c r="F19" s="19" t="s">
        <v>20</v>
      </c>
      <c r="G19" s="19"/>
    </row>
    <row r="20" ht="21.75" customHeight="1" spans="1:7">
      <c r="A20" s="17">
        <v>44939</v>
      </c>
      <c r="B20" s="18" t="s">
        <v>37</v>
      </c>
      <c r="C20" s="18" t="s">
        <v>39</v>
      </c>
      <c r="D20" s="18" t="s">
        <v>36</v>
      </c>
      <c r="E20" s="18"/>
      <c r="F20" s="18" t="s">
        <v>23</v>
      </c>
      <c r="G20" s="18"/>
    </row>
    <row r="21" ht="21.75" customHeight="1" spans="1:7">
      <c r="A21" s="4">
        <v>44940</v>
      </c>
      <c r="B21" s="5" t="s">
        <v>38</v>
      </c>
      <c r="C21" s="5" t="s">
        <v>39</v>
      </c>
      <c r="D21" s="6" t="s">
        <v>36</v>
      </c>
      <c r="E21" s="12"/>
      <c r="F21" s="12" t="s">
        <v>26</v>
      </c>
      <c r="G21" s="12"/>
    </row>
    <row r="22" ht="21.75" customHeight="1" spans="1:7">
      <c r="A22" s="4">
        <v>44941</v>
      </c>
      <c r="B22" s="5" t="s">
        <v>40</v>
      </c>
      <c r="C22" s="5" t="s">
        <v>39</v>
      </c>
      <c r="D22" s="12" t="s">
        <v>35</v>
      </c>
      <c r="E22" s="22"/>
      <c r="F22" s="22" t="s">
        <v>12</v>
      </c>
      <c r="G22" s="22"/>
    </row>
    <row r="23" ht="21.75" customHeight="1" spans="1:7">
      <c r="A23" s="17">
        <v>44942</v>
      </c>
      <c r="B23" s="18" t="s">
        <v>42</v>
      </c>
      <c r="C23" s="18" t="s">
        <v>39</v>
      </c>
      <c r="D23" s="19" t="s">
        <v>35</v>
      </c>
      <c r="E23" s="18"/>
      <c r="F23" s="18" t="s">
        <v>27</v>
      </c>
      <c r="G23" s="18"/>
    </row>
    <row r="24" ht="21.75" customHeight="1" spans="1:7">
      <c r="A24" s="17">
        <v>44943</v>
      </c>
      <c r="B24" s="18" t="s">
        <v>28</v>
      </c>
      <c r="C24" s="18" t="s">
        <v>39</v>
      </c>
      <c r="D24" s="19" t="s">
        <v>20</v>
      </c>
      <c r="E24" s="19"/>
      <c r="F24" s="19" t="s">
        <v>25</v>
      </c>
      <c r="G24" s="19"/>
    </row>
    <row r="25" ht="21.75" customHeight="1" spans="1:7">
      <c r="A25" s="17">
        <v>44944</v>
      </c>
      <c r="B25" s="18" t="s">
        <v>32</v>
      </c>
      <c r="C25" s="18" t="s">
        <v>39</v>
      </c>
      <c r="D25" s="18" t="s">
        <v>23</v>
      </c>
      <c r="E25" s="19"/>
      <c r="F25" s="19" t="s">
        <v>25</v>
      </c>
      <c r="G25" s="19"/>
    </row>
    <row r="26" ht="21.75" customHeight="1" spans="1:7">
      <c r="A26" s="17">
        <v>44945</v>
      </c>
      <c r="B26" s="18" t="s">
        <v>34</v>
      </c>
      <c r="C26" s="18" t="s">
        <v>39</v>
      </c>
      <c r="D26" s="18" t="s">
        <v>44</v>
      </c>
      <c r="E26" s="19"/>
      <c r="F26" s="19" t="s">
        <v>26</v>
      </c>
      <c r="G26" s="19"/>
    </row>
    <row r="27" ht="21.75" customHeight="1" spans="1:7">
      <c r="A27" s="17">
        <v>44946</v>
      </c>
      <c r="B27" s="18" t="s">
        <v>37</v>
      </c>
      <c r="C27" s="18" t="s">
        <v>39</v>
      </c>
      <c r="D27" s="18" t="s">
        <v>45</v>
      </c>
      <c r="E27" s="18"/>
      <c r="F27" s="18" t="s">
        <v>12</v>
      </c>
      <c r="G27" s="18"/>
    </row>
    <row r="28" ht="21.75" customHeight="1" spans="1:7">
      <c r="A28" s="4">
        <v>44947</v>
      </c>
      <c r="B28" s="5" t="s">
        <v>48</v>
      </c>
      <c r="C28" s="5" t="s">
        <v>39</v>
      </c>
      <c r="D28" s="6" t="s">
        <v>43</v>
      </c>
      <c r="E28" s="22"/>
      <c r="F28" s="22" t="s">
        <v>12</v>
      </c>
      <c r="G28" s="22"/>
    </row>
    <row r="29" ht="21.75" customHeight="1" spans="1:7">
      <c r="A29" s="4">
        <v>44948</v>
      </c>
      <c r="B29" s="5" t="s">
        <v>49</v>
      </c>
      <c r="C29" s="5" t="s">
        <v>39</v>
      </c>
      <c r="D29" s="6" t="s">
        <v>44</v>
      </c>
      <c r="E29" s="12"/>
      <c r="F29" s="12" t="s">
        <v>20</v>
      </c>
      <c r="G29" s="12"/>
    </row>
    <row r="30" ht="21.75" customHeight="1" spans="1:7">
      <c r="A30" s="23">
        <v>44949</v>
      </c>
      <c r="B30" s="22" t="s">
        <v>50</v>
      </c>
      <c r="C30" s="22" t="s">
        <v>39</v>
      </c>
      <c r="D30" s="12" t="s">
        <v>45</v>
      </c>
      <c r="E30" s="22"/>
      <c r="F30" s="22" t="s">
        <v>23</v>
      </c>
      <c r="G30" s="22"/>
    </row>
    <row r="31" ht="21.75" customHeight="1" spans="1:7">
      <c r="A31" s="23">
        <v>44950</v>
      </c>
      <c r="B31" s="22" t="s">
        <v>51</v>
      </c>
      <c r="C31" s="22" t="s">
        <v>39</v>
      </c>
      <c r="D31" s="6" t="s">
        <v>43</v>
      </c>
      <c r="E31" s="12"/>
      <c r="F31" s="12" t="s">
        <v>26</v>
      </c>
      <c r="G31" s="12"/>
    </row>
    <row r="32" ht="21.75" customHeight="1" spans="1:7">
      <c r="A32" s="23">
        <v>44951</v>
      </c>
      <c r="B32" s="22" t="s">
        <v>52</v>
      </c>
      <c r="C32" s="22" t="s">
        <v>39</v>
      </c>
      <c r="D32" s="6" t="s">
        <v>44</v>
      </c>
      <c r="E32" s="22"/>
      <c r="F32" s="22" t="s">
        <v>12</v>
      </c>
      <c r="G32" s="22"/>
    </row>
    <row r="33" ht="21.75" customHeight="1" spans="1:7">
      <c r="A33" s="23">
        <v>44952</v>
      </c>
      <c r="B33" s="22" t="s">
        <v>53</v>
      </c>
      <c r="C33" s="22" t="s">
        <v>39</v>
      </c>
      <c r="D33" s="12" t="s">
        <v>45</v>
      </c>
      <c r="E33" s="22"/>
      <c r="F33" s="22" t="s">
        <v>12</v>
      </c>
      <c r="G33" s="22"/>
    </row>
    <row r="34" ht="21.75" customHeight="1" spans="1:7">
      <c r="A34" s="23">
        <v>44953</v>
      </c>
      <c r="B34" s="22" t="s">
        <v>54</v>
      </c>
      <c r="C34" s="22" t="s">
        <v>39</v>
      </c>
      <c r="D34" s="6" t="s">
        <v>44</v>
      </c>
      <c r="E34" s="12"/>
      <c r="F34" s="12" t="s">
        <v>20</v>
      </c>
      <c r="G34" s="12"/>
    </row>
    <row r="35" ht="21.75" customHeight="1" spans="1:7">
      <c r="A35" s="17">
        <v>44954</v>
      </c>
      <c r="B35" s="20" t="s">
        <v>38</v>
      </c>
      <c r="C35" s="20" t="s">
        <v>39</v>
      </c>
      <c r="D35" s="21" t="s">
        <v>43</v>
      </c>
      <c r="E35" s="20"/>
      <c r="F35" s="20" t="s">
        <v>23</v>
      </c>
      <c r="G35" s="20"/>
    </row>
    <row r="36" ht="21.75" customHeight="1" spans="1:7">
      <c r="A36" s="17">
        <v>44955</v>
      </c>
      <c r="B36" s="20" t="s">
        <v>40</v>
      </c>
      <c r="C36" s="20" t="s">
        <v>39</v>
      </c>
      <c r="D36" s="21" t="s">
        <v>36</v>
      </c>
      <c r="E36" s="21"/>
      <c r="F36" s="21" t="s">
        <v>26</v>
      </c>
      <c r="G36" s="21"/>
    </row>
    <row r="37" ht="21.75" customHeight="1" spans="1:7">
      <c r="A37" s="17">
        <v>44956</v>
      </c>
      <c r="B37" s="18" t="s">
        <v>42</v>
      </c>
      <c r="C37" s="18" t="s">
        <v>39</v>
      </c>
      <c r="D37" s="19" t="s">
        <v>29</v>
      </c>
      <c r="E37" s="18"/>
      <c r="F37" s="18" t="s">
        <v>12</v>
      </c>
      <c r="G37" s="18"/>
    </row>
    <row r="38" ht="21.75" customHeight="1" spans="1:7">
      <c r="A38" s="17">
        <v>44957</v>
      </c>
      <c r="B38" s="18" t="s">
        <v>28</v>
      </c>
      <c r="C38" s="18" t="s">
        <v>39</v>
      </c>
      <c r="D38" s="19" t="s">
        <v>31</v>
      </c>
      <c r="E38" s="18"/>
      <c r="F38" s="18" t="s">
        <v>27</v>
      </c>
      <c r="G38" s="18"/>
    </row>
    <row r="39" ht="21.75" customHeight="1" spans="1:7">
      <c r="A39" s="17">
        <v>44958</v>
      </c>
      <c r="B39" s="18" t="s">
        <v>32</v>
      </c>
      <c r="C39" s="18" t="s">
        <v>39</v>
      </c>
      <c r="D39" s="19" t="s">
        <v>35</v>
      </c>
      <c r="E39" s="19"/>
      <c r="F39" s="19" t="s">
        <v>20</v>
      </c>
      <c r="G39" s="19"/>
    </row>
    <row r="40" ht="21.75" customHeight="1" spans="1:7">
      <c r="A40" s="17">
        <v>44959</v>
      </c>
      <c r="B40" s="18" t="s">
        <v>34</v>
      </c>
      <c r="C40" s="18" t="s">
        <v>39</v>
      </c>
      <c r="D40" s="19" t="s">
        <v>45</v>
      </c>
      <c r="E40" s="18"/>
      <c r="F40" s="18" t="s">
        <v>23</v>
      </c>
      <c r="G40" s="18"/>
    </row>
    <row r="41" ht="21.75" customHeight="1" spans="1:7">
      <c r="A41" s="17">
        <v>44960</v>
      </c>
      <c r="B41" s="18" t="s">
        <v>37</v>
      </c>
      <c r="C41" s="18" t="s">
        <v>39</v>
      </c>
      <c r="D41" s="18" t="s">
        <v>11</v>
      </c>
      <c r="E41" s="19"/>
      <c r="F41" s="19" t="s">
        <v>26</v>
      </c>
      <c r="G41" s="19"/>
    </row>
    <row r="42" ht="21.75" customHeight="1" spans="1:7">
      <c r="A42" s="23">
        <v>44961</v>
      </c>
      <c r="B42" s="5" t="s">
        <v>38</v>
      </c>
      <c r="C42" s="5" t="s">
        <v>39</v>
      </c>
      <c r="D42" s="6" t="s">
        <v>43</v>
      </c>
      <c r="E42" s="22"/>
      <c r="F42" s="22" t="s">
        <v>27</v>
      </c>
      <c r="G42" s="22"/>
    </row>
    <row r="43" ht="21.75" customHeight="1" spans="1:7">
      <c r="A43" s="23">
        <v>44962</v>
      </c>
      <c r="B43" s="5" t="s">
        <v>40</v>
      </c>
      <c r="C43" s="5" t="s">
        <v>39</v>
      </c>
      <c r="D43" s="6" t="s">
        <v>11</v>
      </c>
      <c r="E43" s="22"/>
      <c r="F43" s="22" t="s">
        <v>27</v>
      </c>
      <c r="G43" s="22"/>
    </row>
    <row r="44" ht="21.75" customHeight="1" spans="1:7">
      <c r="A44" s="17">
        <v>44963</v>
      </c>
      <c r="B44" s="18" t="s">
        <v>42</v>
      </c>
      <c r="C44" s="18" t="s">
        <v>39</v>
      </c>
      <c r="D44" s="19" t="s">
        <v>20</v>
      </c>
      <c r="E44" s="19"/>
      <c r="F44" s="19" t="s">
        <v>25</v>
      </c>
      <c r="G44" s="19"/>
    </row>
    <row r="45" ht="21.75" customHeight="1" spans="1:7">
      <c r="A45" s="17">
        <v>44964</v>
      </c>
      <c r="B45" s="18" t="s">
        <v>28</v>
      </c>
      <c r="C45" s="18" t="s">
        <v>39</v>
      </c>
      <c r="D45" s="19" t="s">
        <v>31</v>
      </c>
      <c r="E45" s="18"/>
      <c r="F45" s="18" t="s">
        <v>23</v>
      </c>
      <c r="G45" s="18"/>
    </row>
    <row r="46" ht="21.75" customHeight="1" spans="1:7">
      <c r="A46" s="17">
        <v>44965</v>
      </c>
      <c r="B46" s="18" t="s">
        <v>32</v>
      </c>
      <c r="C46" s="18" t="s">
        <v>39</v>
      </c>
      <c r="D46" s="19" t="s">
        <v>36</v>
      </c>
      <c r="E46" s="19"/>
      <c r="F46" s="19" t="s">
        <v>26</v>
      </c>
      <c r="G46" s="19"/>
    </row>
    <row r="47" ht="21.75" customHeight="1" spans="1:7">
      <c r="A47" s="17">
        <v>44966</v>
      </c>
      <c r="B47" s="18" t="s">
        <v>34</v>
      </c>
      <c r="C47" s="18" t="s">
        <v>21</v>
      </c>
      <c r="D47" s="19" t="s">
        <v>29</v>
      </c>
      <c r="E47" s="19"/>
      <c r="F47" s="19" t="s">
        <v>27</v>
      </c>
      <c r="G47" s="19"/>
    </row>
    <row r="48" ht="21.75" customHeight="1" spans="1:7">
      <c r="A48" s="17">
        <v>44967</v>
      </c>
      <c r="B48" s="18" t="s">
        <v>37</v>
      </c>
      <c r="C48" s="18" t="s">
        <v>21</v>
      </c>
      <c r="D48" s="18" t="s">
        <v>35</v>
      </c>
      <c r="E48" s="18"/>
      <c r="F48" s="18" t="s">
        <v>27</v>
      </c>
      <c r="G48" s="18"/>
    </row>
  </sheetData>
  <autoFilter ref="A1:G48">
    <extLst/>
  </autoFilter>
  <mergeCells count="14">
    <mergeCell ref="A1:G1"/>
    <mergeCell ref="A2:G2"/>
    <mergeCell ref="A4:A6"/>
    <mergeCell ref="A7:A9"/>
    <mergeCell ref="B4:B6"/>
    <mergeCell ref="B7:B9"/>
    <mergeCell ref="D4:D6"/>
    <mergeCell ref="D7:D9"/>
    <mergeCell ref="E4:E6"/>
    <mergeCell ref="E7:E9"/>
    <mergeCell ref="F4:F6"/>
    <mergeCell ref="F7:F9"/>
    <mergeCell ref="G4:G6"/>
    <mergeCell ref="G7:G9"/>
  </mergeCells>
  <pageMargins left="0.25" right="0.25" top="0.75" bottom="0.75" header="0.3" footer="0.3"/>
  <pageSetup paperSize="9" scale="70" orientation="portrait" horizontalDpi="1200" verticalDpi="12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Sky123.Org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值班表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初筱</cp:lastModifiedBy>
  <dcterms:created xsi:type="dcterms:W3CDTF">2017-09-26T01:03:00Z</dcterms:created>
  <cp:lastPrinted>2023-01-06T07:07:00Z</cp:lastPrinted>
  <dcterms:modified xsi:type="dcterms:W3CDTF">2023-12-14T12:15:12Z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2052-12.1.0.15990</vt:lpwstr>
  </property>
  <property fmtid="{D5CDD505-2E9C-101B-9397-08002B2CF9AE}" pid="3" name="ICV">
    <vt:lpwstr>E68E9C00EE894FE6A121DEEA4795A4FF</vt:lpwstr>
  </property>
</Properties>
</file>